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rkfs.sharepoint.com/sites/RFSLeadership/Shared Documents/Cross-Funtional Projects/Speaking Engagements/Elite Entrepreneurs/"/>
    </mc:Choice>
  </mc:AlternateContent>
  <xr:revisionPtr revIDLastSave="467" documentId="8_{A7ADBD11-ED95-4074-82F2-6184C853CCB4}" xr6:coauthVersionLast="47" xr6:coauthVersionMax="47" xr10:uidLastSave="{F60797D6-BAAA-3F4F-B232-40C1066086B5}"/>
  <bookViews>
    <workbookView xWindow="27720" yWindow="2400" windowWidth="33840" windowHeight="16040" xr2:uid="{863D6734-7E15-4BA5-A4C3-5C427D3C58BF}"/>
  </bookViews>
  <sheets>
    <sheet name="Rolling 13 Week Cash Forecast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C14" i="1"/>
  <c r="C5" i="1"/>
  <c r="D5" i="1" s="1"/>
  <c r="E5" i="1" s="1"/>
  <c r="F5" i="1" s="1"/>
  <c r="G5" i="1" s="1"/>
  <c r="H5" i="1" s="1"/>
  <c r="I5" i="1" s="1"/>
  <c r="J5" i="1" s="1"/>
  <c r="K5" i="1" s="1"/>
  <c r="L5" i="1" s="1"/>
  <c r="D35" i="1"/>
  <c r="D14" i="1"/>
  <c r="E35" i="1"/>
  <c r="E14" i="1"/>
  <c r="F35" i="1"/>
  <c r="F14" i="1"/>
  <c r="G35" i="1"/>
  <c r="G14" i="1"/>
  <c r="H35" i="1"/>
  <c r="H14" i="1"/>
  <c r="I35" i="1"/>
  <c r="I14" i="1"/>
  <c r="J35" i="1"/>
  <c r="J14" i="1"/>
  <c r="K35" i="1"/>
  <c r="K14" i="1"/>
  <c r="L35" i="1"/>
  <c r="L14" i="1"/>
  <c r="N35" i="1"/>
  <c r="M35" i="1"/>
  <c r="N14" i="1"/>
  <c r="M14" i="1"/>
  <c r="B14" i="1"/>
  <c r="L38" i="1" l="1"/>
  <c r="C38" i="1"/>
  <c r="K38" i="1"/>
  <c r="J38" i="1"/>
  <c r="I38" i="1"/>
  <c r="E38" i="1"/>
  <c r="M38" i="1"/>
  <c r="N38" i="1"/>
  <c r="H38" i="1"/>
  <c r="G38" i="1"/>
  <c r="F38" i="1"/>
  <c r="D38" i="1"/>
  <c r="M5" i="1"/>
  <c r="N5" i="1" s="1"/>
  <c r="B38" i="1"/>
  <c r="B42" i="1" s="1"/>
  <c r="C7" i="1" s="1"/>
  <c r="C42" i="1" l="1"/>
  <c r="D7" i="1" s="1"/>
  <c r="D42" i="1" s="1"/>
  <c r="E7" i="1" s="1"/>
  <c r="E42" i="1" s="1"/>
  <c r="F7" i="1" s="1"/>
  <c r="F42" i="1" s="1"/>
  <c r="G7" i="1" s="1"/>
  <c r="G42" i="1" s="1"/>
  <c r="H7" i="1" s="1"/>
  <c r="H42" i="1" s="1"/>
  <c r="I7" i="1" s="1"/>
  <c r="I42" i="1" s="1"/>
  <c r="J7" i="1" s="1"/>
  <c r="J42" i="1" s="1"/>
  <c r="K7" i="1" s="1"/>
  <c r="K42" i="1" s="1"/>
  <c r="L7" i="1" s="1"/>
  <c r="L42" i="1" s="1"/>
  <c r="M7" i="1" s="1"/>
  <c r="M42" i="1" s="1"/>
  <c r="N7" i="1" s="1"/>
  <c r="N42" i="1" s="1"/>
</calcChain>
</file>

<file path=xl/sharedStrings.xml><?xml version="1.0" encoding="utf-8"?>
<sst xmlns="http://schemas.openxmlformats.org/spreadsheetml/2006/main" count="52" uniqueCount="40">
  <si>
    <t>Product/Service Sales</t>
  </si>
  <si>
    <t>Maintenance Contracts</t>
  </si>
  <si>
    <t>Hourly consulting revenue</t>
  </si>
  <si>
    <t xml:space="preserve">     Total cash receipts</t>
  </si>
  <si>
    <t>Cash, Beginning Balance</t>
  </si>
  <si>
    <t>Cash receipts:</t>
  </si>
  <si>
    <t>Cash Disbursements:</t>
  </si>
  <si>
    <t>Payroll</t>
  </si>
  <si>
    <t>Benefits</t>
  </si>
  <si>
    <t xml:space="preserve">Insurance </t>
  </si>
  <si>
    <t xml:space="preserve">Rent </t>
  </si>
  <si>
    <t>Inventory purchases</t>
  </si>
  <si>
    <t>Professionals Services</t>
  </si>
  <si>
    <t xml:space="preserve">     (Consulting, Payroll, etc.)</t>
  </si>
  <si>
    <t>Supply Purchases</t>
  </si>
  <si>
    <t>Software Subscriptions</t>
  </si>
  <si>
    <t>Other</t>
  </si>
  <si>
    <t xml:space="preserve">     Total cash disbursements</t>
  </si>
  <si>
    <t>Equipment purchases</t>
  </si>
  <si>
    <t>Line of Credit Borrowing(Payments)</t>
  </si>
  <si>
    <t>Ending Cash Balance</t>
  </si>
  <si>
    <t>Net Cash Flow (Use)</t>
  </si>
  <si>
    <t>Week Ending</t>
  </si>
  <si>
    <t>Rolling 13-Week Cash Forecast</t>
  </si>
  <si>
    <t>Utilities</t>
  </si>
  <si>
    <t>ABC COMPANY</t>
  </si>
  <si>
    <t>Enter Company Name in Cell A1</t>
  </si>
  <si>
    <t>Enter Current Week Ending Date in cell B5</t>
  </si>
  <si>
    <t>Cash Receipts</t>
  </si>
  <si>
    <t>Cash Dispersements</t>
  </si>
  <si>
    <t xml:space="preserve">Rows 10-13 are for categories for cash receipts.  Feel free to alter these to align with your business categories. </t>
  </si>
  <si>
    <t>Rows 18-34 are for categories of cash dispursements.  We put several common dispersement categories but there is room to update/add a few of your own.</t>
  </si>
  <si>
    <t xml:space="preserve">Line of Credit Borrowing (payments) </t>
  </si>
  <si>
    <t>This is a row to take into account other methods of getting cash from a debt/equity perspective.</t>
  </si>
  <si>
    <t xml:space="preserve">Rows 7 (Cash Beginning Balance), 38 (Net Cash Flow), and 42 (Ending Cash Balance) will automatically color code to Red, Yellow, and Green. </t>
  </si>
  <si>
    <t>Row 35 is a calculated row that is the sum of cash dispersments.</t>
  </si>
  <si>
    <t>Row 14 is a calculation for the sum of total receipts.</t>
  </si>
  <si>
    <t>Starting Company Information</t>
  </si>
  <si>
    <t>Summary Lines</t>
  </si>
  <si>
    <t>The first week should be your starting point and we recommend that you plan and project your future cash flows and then compare to actuals during those weeks.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</si>
</sst>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3" borderId="0" xfId="0" applyFont="1" applyFill="1"/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3" xfId="0" applyBorder="1"/>
    <xf numFmtId="164" fontId="0" fillId="2" borderId="4" xfId="1" applyNumberFormat="1" applyFont="1" applyFill="1" applyBorder="1"/>
    <xf numFmtId="164" fontId="0" fillId="0" borderId="4" xfId="1" applyNumberFormat="1" applyFont="1" applyBorder="1"/>
    <xf numFmtId="164" fontId="0" fillId="0" borderId="1" xfId="0" applyNumberFormat="1" applyBorder="1"/>
    <xf numFmtId="14" fontId="2" fillId="3" borderId="3" xfId="0" applyNumberFormat="1" applyFont="1" applyFill="1" applyBorder="1" applyAlignment="1">
      <alignment horizontal="center"/>
    </xf>
    <xf numFmtId="164" fontId="0" fillId="3" borderId="4" xfId="1" applyNumberFormat="1" applyFont="1" applyFill="1" applyBorder="1"/>
    <xf numFmtId="164" fontId="0" fillId="2" borderId="5" xfId="1" applyNumberFormat="1" applyFont="1" applyFill="1" applyBorder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66"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AD0E-D319-4F0B-9719-25D5A1A2859F}">
  <dimension ref="A1:N43"/>
  <sheetViews>
    <sheetView tabSelected="1" workbookViewId="0">
      <pane xSplit="1" ySplit="5" topLeftCell="B22" activePane="bottomRight" state="frozen"/>
      <selection pane="topRight" activeCell="C1" sqref="C1"/>
      <selection pane="bottomLeft" activeCell="A6" sqref="A6"/>
      <selection pane="bottomRight" activeCell="P21" sqref="P21"/>
    </sheetView>
  </sheetViews>
  <sheetFormatPr baseColWidth="10" defaultColWidth="8.83203125" defaultRowHeight="15" x14ac:dyDescent="0.2"/>
  <cols>
    <col min="1" max="1" width="32.33203125" customWidth="1"/>
    <col min="2" max="14" width="13" customWidth="1"/>
  </cols>
  <sheetData>
    <row r="1" spans="1:14" ht="21" x14ac:dyDescent="0.25">
      <c r="A1" s="6" t="s">
        <v>25</v>
      </c>
    </row>
    <row r="2" spans="1:14" ht="21" x14ac:dyDescent="0.25">
      <c r="A2" s="5" t="s">
        <v>23</v>
      </c>
    </row>
    <row r="3" spans="1:14" ht="22" thickBot="1" x14ac:dyDescent="0.3">
      <c r="A3" s="5"/>
    </row>
    <row r="4" spans="1:14" x14ac:dyDescent="0.2">
      <c r="B4" s="7" t="s">
        <v>22</v>
      </c>
      <c r="C4" s="7" t="s">
        <v>22</v>
      </c>
      <c r="D4" s="7" t="s">
        <v>22</v>
      </c>
      <c r="E4" s="7" t="s">
        <v>22</v>
      </c>
      <c r="F4" s="7" t="s">
        <v>22</v>
      </c>
      <c r="G4" s="7" t="s">
        <v>22</v>
      </c>
      <c r="H4" s="7" t="s">
        <v>22</v>
      </c>
      <c r="I4" s="7" t="s">
        <v>22</v>
      </c>
      <c r="J4" s="7" t="s">
        <v>22</v>
      </c>
      <c r="K4" s="7" t="s">
        <v>22</v>
      </c>
      <c r="L4" s="7" t="s">
        <v>22</v>
      </c>
      <c r="M4" s="7" t="s">
        <v>22</v>
      </c>
      <c r="N4" s="7" t="s">
        <v>22</v>
      </c>
    </row>
    <row r="5" spans="1:14" x14ac:dyDescent="0.2">
      <c r="B5" s="13">
        <v>44785</v>
      </c>
      <c r="C5" s="8">
        <f t="shared" ref="C5" si="0">+B5+7</f>
        <v>44792</v>
      </c>
      <c r="D5" s="8">
        <f t="shared" ref="D5" si="1">+C5+7</f>
        <v>44799</v>
      </c>
      <c r="E5" s="8">
        <f t="shared" ref="E5" si="2">+D5+7</f>
        <v>44806</v>
      </c>
      <c r="F5" s="8">
        <f t="shared" ref="F5" si="3">+E5+7</f>
        <v>44813</v>
      </c>
      <c r="G5" s="8">
        <f t="shared" ref="G5" si="4">+F5+7</f>
        <v>44820</v>
      </c>
      <c r="H5" s="8">
        <f t="shared" ref="H5" si="5">+G5+7</f>
        <v>44827</v>
      </c>
      <c r="I5" s="8">
        <f t="shared" ref="I5" si="6">+H5+7</f>
        <v>44834</v>
      </c>
      <c r="J5" s="8">
        <f t="shared" ref="J5" si="7">+I5+7</f>
        <v>44841</v>
      </c>
      <c r="K5" s="8">
        <f t="shared" ref="K5" si="8">+J5+7</f>
        <v>44848</v>
      </c>
      <c r="L5" s="8">
        <f t="shared" ref="L5" si="9">+K5+7</f>
        <v>44855</v>
      </c>
      <c r="M5" s="8">
        <f t="shared" ref="M5:N5" si="10">+L5+7</f>
        <v>44862</v>
      </c>
      <c r="N5" s="8">
        <f t="shared" si="10"/>
        <v>44869</v>
      </c>
    </row>
    <row r="6" spans="1:14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">
      <c r="A7" s="1" t="s">
        <v>4</v>
      </c>
      <c r="B7" s="14">
        <v>74067</v>
      </c>
      <c r="C7" s="10">
        <f t="shared" ref="C7" si="11">+B42</f>
        <v>30770</v>
      </c>
      <c r="D7" s="10">
        <f t="shared" ref="D7" si="12">+C42</f>
        <v>40770</v>
      </c>
      <c r="E7" s="10">
        <f t="shared" ref="E7" si="13">+D42</f>
        <v>44770</v>
      </c>
      <c r="F7" s="10">
        <f t="shared" ref="F7" si="14">+E42</f>
        <v>543770</v>
      </c>
      <c r="G7" s="10">
        <f t="shared" ref="G7" si="15">+F42</f>
        <v>554770</v>
      </c>
      <c r="H7" s="10">
        <f t="shared" ref="H7" si="16">+G42</f>
        <v>567770</v>
      </c>
      <c r="I7" s="10">
        <f t="shared" ref="I7" si="17">+H42</f>
        <v>581770</v>
      </c>
      <c r="J7" s="10">
        <f t="shared" ref="J7" si="18">+I42</f>
        <v>492770</v>
      </c>
      <c r="K7" s="10">
        <f t="shared" ref="K7" si="19">+J42</f>
        <v>513770</v>
      </c>
      <c r="L7" s="10">
        <f t="shared" ref="L7" si="20">+K42</f>
        <v>520770</v>
      </c>
      <c r="M7" s="10">
        <f t="shared" ref="M7:N7" si="21">+L42</f>
        <v>535770</v>
      </c>
      <c r="N7" s="10">
        <f t="shared" si="21"/>
        <v>556770</v>
      </c>
    </row>
    <row r="8" spans="1:14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">
      <c r="A9" s="4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">
      <c r="A10" t="s">
        <v>0</v>
      </c>
      <c r="B10" s="9">
        <v>145000</v>
      </c>
      <c r="C10" s="9">
        <v>150000</v>
      </c>
      <c r="D10" s="9">
        <v>150000</v>
      </c>
      <c r="E10" s="9">
        <v>150000</v>
      </c>
      <c r="F10" s="9">
        <v>155000</v>
      </c>
      <c r="G10" s="9">
        <v>155000</v>
      </c>
      <c r="H10" s="9">
        <v>155000</v>
      </c>
      <c r="I10" s="9">
        <v>155000</v>
      </c>
      <c r="J10" s="9">
        <v>160000</v>
      </c>
      <c r="K10" s="9">
        <v>160000</v>
      </c>
      <c r="L10" s="9">
        <v>160000</v>
      </c>
      <c r="M10" s="9">
        <v>160000</v>
      </c>
      <c r="N10" s="9">
        <v>160000</v>
      </c>
    </row>
    <row r="11" spans="1:14" x14ac:dyDescent="0.2">
      <c r="A11" t="s">
        <v>1</v>
      </c>
      <c r="B11" s="9"/>
      <c r="C11" s="9"/>
      <c r="D11" s="9"/>
      <c r="E11" s="9">
        <v>10000</v>
      </c>
      <c r="F11" s="9"/>
      <c r="G11" s="9"/>
      <c r="H11" s="9"/>
      <c r="I11" s="9"/>
      <c r="J11" s="9">
        <v>10000</v>
      </c>
      <c r="K11" s="9"/>
      <c r="L11" s="9"/>
      <c r="M11" s="9"/>
      <c r="N11" s="9"/>
    </row>
    <row r="12" spans="1:14" x14ac:dyDescent="0.2">
      <c r="A12" t="s">
        <v>2</v>
      </c>
      <c r="B12" s="9">
        <v>6985</v>
      </c>
      <c r="C12" s="9">
        <v>10000</v>
      </c>
      <c r="D12" s="9">
        <v>5000</v>
      </c>
      <c r="E12" s="9">
        <v>10000</v>
      </c>
      <c r="F12" s="9">
        <v>6000</v>
      </c>
      <c r="G12" s="9">
        <v>8000</v>
      </c>
      <c r="H12" s="9">
        <v>10000</v>
      </c>
      <c r="I12" s="9">
        <v>9000</v>
      </c>
      <c r="J12" s="9">
        <v>10000</v>
      </c>
      <c r="K12" s="9">
        <v>6000</v>
      </c>
      <c r="L12" s="9">
        <v>5000</v>
      </c>
      <c r="M12" s="9">
        <v>10000</v>
      </c>
      <c r="N12" s="9">
        <v>12000</v>
      </c>
    </row>
    <row r="13" spans="1:14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s="3" t="s">
        <v>3</v>
      </c>
      <c r="B14" s="11">
        <f t="shared" ref="B14:N14" si="22">SUM(B9:B13)</f>
        <v>151985</v>
      </c>
      <c r="C14" s="11">
        <f t="shared" si="22"/>
        <v>160000</v>
      </c>
      <c r="D14" s="11">
        <f t="shared" si="22"/>
        <v>155000</v>
      </c>
      <c r="E14" s="11">
        <f t="shared" si="22"/>
        <v>170000</v>
      </c>
      <c r="F14" s="11">
        <f t="shared" si="22"/>
        <v>161000</v>
      </c>
      <c r="G14" s="11">
        <f t="shared" si="22"/>
        <v>163000</v>
      </c>
      <c r="H14" s="11">
        <f t="shared" si="22"/>
        <v>165000</v>
      </c>
      <c r="I14" s="11">
        <f t="shared" si="22"/>
        <v>164000</v>
      </c>
      <c r="J14" s="11">
        <f t="shared" si="22"/>
        <v>180000</v>
      </c>
      <c r="K14" s="11">
        <f t="shared" si="22"/>
        <v>166000</v>
      </c>
      <c r="L14" s="11">
        <f t="shared" si="22"/>
        <v>165000</v>
      </c>
      <c r="M14" s="11">
        <f t="shared" si="22"/>
        <v>170000</v>
      </c>
      <c r="N14" s="11">
        <f t="shared" si="22"/>
        <v>172000</v>
      </c>
    </row>
    <row r="15" spans="1:14" x14ac:dyDescent="0.2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4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t="s">
        <v>11</v>
      </c>
      <c r="B18" s="9">
        <v>1347</v>
      </c>
      <c r="C18" s="9">
        <v>1000</v>
      </c>
      <c r="D18" s="9">
        <v>1000</v>
      </c>
      <c r="E18" s="9">
        <v>1000</v>
      </c>
      <c r="F18" s="9">
        <v>1000</v>
      </c>
      <c r="G18" s="9">
        <v>1000</v>
      </c>
      <c r="H18" s="9">
        <v>1000</v>
      </c>
      <c r="I18" s="9">
        <v>1000</v>
      </c>
      <c r="J18" s="9">
        <v>1000</v>
      </c>
      <c r="K18" s="9">
        <v>1000</v>
      </c>
      <c r="L18" s="9">
        <v>1000</v>
      </c>
      <c r="M18" s="9">
        <v>1000</v>
      </c>
      <c r="N18" s="9">
        <v>1000</v>
      </c>
    </row>
    <row r="19" spans="1:14" x14ac:dyDescent="0.2">
      <c r="A19" t="s">
        <v>14</v>
      </c>
      <c r="B19" s="9">
        <v>3987</v>
      </c>
      <c r="C19" s="9">
        <v>2000</v>
      </c>
      <c r="D19" s="9">
        <v>3000</v>
      </c>
      <c r="E19" s="9">
        <v>5000</v>
      </c>
      <c r="F19" s="9">
        <v>1000</v>
      </c>
      <c r="G19" s="9">
        <v>2000</v>
      </c>
      <c r="H19" s="9">
        <v>3000</v>
      </c>
      <c r="I19" s="9">
        <v>5000</v>
      </c>
      <c r="J19" s="9">
        <v>5000</v>
      </c>
      <c r="K19" s="9">
        <v>8000</v>
      </c>
      <c r="L19" s="9">
        <v>2000</v>
      </c>
      <c r="M19" s="9">
        <v>1000</v>
      </c>
      <c r="N19" s="9">
        <v>3000</v>
      </c>
    </row>
    <row r="20" spans="1:14" x14ac:dyDescent="0.2">
      <c r="A20" t="s">
        <v>18</v>
      </c>
      <c r="B20" s="9">
        <v>0</v>
      </c>
      <c r="C20" s="9">
        <v>0</v>
      </c>
      <c r="D20" s="9">
        <v>0</v>
      </c>
      <c r="E20" s="9">
        <v>12000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2000</v>
      </c>
      <c r="L20" s="9">
        <v>0</v>
      </c>
      <c r="M20" s="9">
        <v>0</v>
      </c>
      <c r="N20" s="9">
        <v>0</v>
      </c>
    </row>
    <row r="21" spans="1:14" x14ac:dyDescent="0.2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">
      <c r="A22" t="s">
        <v>7</v>
      </c>
      <c r="B22" s="9">
        <v>103259</v>
      </c>
      <c r="C22" s="9">
        <v>110000</v>
      </c>
      <c r="D22" s="9">
        <v>110000</v>
      </c>
      <c r="E22" s="9">
        <v>110000</v>
      </c>
      <c r="F22" s="9">
        <v>110000</v>
      </c>
      <c r="G22" s="9">
        <v>110000</v>
      </c>
      <c r="H22" s="9">
        <v>110000</v>
      </c>
      <c r="I22" s="9">
        <v>110000</v>
      </c>
      <c r="J22" s="9">
        <v>110000</v>
      </c>
      <c r="K22" s="9">
        <v>110000</v>
      </c>
      <c r="L22" s="9">
        <v>110000</v>
      </c>
      <c r="M22" s="9">
        <v>110000</v>
      </c>
      <c r="N22" s="9">
        <v>110000</v>
      </c>
    </row>
    <row r="23" spans="1:14" x14ac:dyDescent="0.2">
      <c r="A23" t="s">
        <v>8</v>
      </c>
      <c r="B23" s="9">
        <v>27689</v>
      </c>
      <c r="C23" s="9">
        <v>29000</v>
      </c>
      <c r="D23" s="9">
        <v>29000</v>
      </c>
      <c r="E23" s="9">
        <v>29000</v>
      </c>
      <c r="F23" s="9">
        <v>29000</v>
      </c>
      <c r="G23" s="9">
        <v>29000</v>
      </c>
      <c r="H23" s="9">
        <v>29000</v>
      </c>
      <c r="I23" s="9">
        <v>29000</v>
      </c>
      <c r="J23" s="9">
        <v>29000</v>
      </c>
      <c r="K23" s="9">
        <v>29000</v>
      </c>
      <c r="L23" s="9">
        <v>29000</v>
      </c>
      <c r="M23" s="9">
        <v>29000</v>
      </c>
      <c r="N23" s="9">
        <v>29000</v>
      </c>
    </row>
    <row r="24" spans="1:14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">
      <c r="A25" t="s">
        <v>10</v>
      </c>
      <c r="B25" s="9">
        <v>0</v>
      </c>
      <c r="C25" s="9">
        <v>0</v>
      </c>
      <c r="D25" s="9">
        <v>0</v>
      </c>
      <c r="E25" s="9">
        <v>6000</v>
      </c>
      <c r="F25" s="9">
        <v>0</v>
      </c>
      <c r="G25" s="9">
        <v>0</v>
      </c>
      <c r="H25" s="9">
        <v>0</v>
      </c>
      <c r="I25" s="9">
        <v>0</v>
      </c>
      <c r="J25" s="9">
        <v>6000</v>
      </c>
      <c r="K25" s="9">
        <v>0</v>
      </c>
      <c r="L25" s="9">
        <v>0</v>
      </c>
      <c r="M25" s="9">
        <v>0</v>
      </c>
      <c r="N25" s="9">
        <v>6000</v>
      </c>
    </row>
    <row r="26" spans="1:14" x14ac:dyDescent="0.2">
      <c r="A26" t="s">
        <v>24</v>
      </c>
      <c r="B26" s="9">
        <v>1000</v>
      </c>
      <c r="C26" s="9">
        <v>0</v>
      </c>
      <c r="D26" s="9">
        <v>0</v>
      </c>
      <c r="E26" s="9">
        <v>0</v>
      </c>
      <c r="F26" s="9">
        <v>1000</v>
      </c>
      <c r="G26" s="9">
        <v>0</v>
      </c>
      <c r="H26" s="9">
        <v>0</v>
      </c>
      <c r="I26" s="9">
        <v>0</v>
      </c>
      <c r="J26" s="9">
        <v>0</v>
      </c>
      <c r="K26" s="9">
        <v>1000</v>
      </c>
      <c r="L26" s="9">
        <v>0</v>
      </c>
      <c r="M26" s="9">
        <v>0</v>
      </c>
      <c r="N26" s="9">
        <v>0</v>
      </c>
    </row>
    <row r="27" spans="1:14" x14ac:dyDescent="0.2">
      <c r="A27" t="s">
        <v>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100000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</row>
    <row r="28" spans="1:14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t="s">
        <v>12</v>
      </c>
      <c r="B29" s="9">
        <v>2000</v>
      </c>
      <c r="C29" s="9">
        <v>2000</v>
      </c>
      <c r="D29" s="9">
        <v>2000</v>
      </c>
      <c r="E29" s="9">
        <v>2000</v>
      </c>
      <c r="F29" s="9">
        <v>2000</v>
      </c>
      <c r="G29" s="9">
        <v>2000</v>
      </c>
      <c r="H29" s="9">
        <v>2000</v>
      </c>
      <c r="I29" s="9">
        <v>2000</v>
      </c>
      <c r="J29" s="9">
        <v>2000</v>
      </c>
      <c r="K29" s="9">
        <v>2000</v>
      </c>
      <c r="L29" s="9">
        <v>2000</v>
      </c>
      <c r="M29" s="9">
        <v>2000</v>
      </c>
      <c r="N29" s="9">
        <v>2000</v>
      </c>
    </row>
    <row r="30" spans="1:14" x14ac:dyDescent="0.2">
      <c r="A30" t="s">
        <v>13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">
      <c r="A31" t="s">
        <v>15</v>
      </c>
      <c r="B31" s="9">
        <v>4000</v>
      </c>
      <c r="C31" s="9">
        <v>4000</v>
      </c>
      <c r="D31" s="9">
        <v>4000</v>
      </c>
      <c r="E31" s="9">
        <v>4000</v>
      </c>
      <c r="F31" s="9">
        <v>4000</v>
      </c>
      <c r="G31" s="9">
        <v>4000</v>
      </c>
      <c r="H31" s="9">
        <v>4000</v>
      </c>
      <c r="I31" s="9">
        <v>4000</v>
      </c>
      <c r="J31" s="9">
        <v>4000</v>
      </c>
      <c r="K31" s="9">
        <v>4000</v>
      </c>
      <c r="L31" s="9">
        <v>4000</v>
      </c>
      <c r="M31" s="9">
        <v>4000</v>
      </c>
      <c r="N31" s="9">
        <v>4000</v>
      </c>
    </row>
    <row r="32" spans="1:14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">
      <c r="A33" t="s">
        <v>16</v>
      </c>
      <c r="B33" s="9">
        <v>2000</v>
      </c>
      <c r="C33" s="9">
        <v>2000</v>
      </c>
      <c r="D33" s="9">
        <v>2000</v>
      </c>
      <c r="E33" s="9">
        <v>2000</v>
      </c>
      <c r="F33" s="9">
        <v>2000</v>
      </c>
      <c r="G33" s="9">
        <v>2000</v>
      </c>
      <c r="H33" s="9">
        <v>2000</v>
      </c>
      <c r="I33" s="9">
        <v>2000</v>
      </c>
      <c r="J33" s="9">
        <v>2000</v>
      </c>
      <c r="K33" s="9">
        <v>2000</v>
      </c>
      <c r="L33" s="9">
        <v>2000</v>
      </c>
      <c r="M33" s="9">
        <v>2000</v>
      </c>
      <c r="N33" s="9">
        <v>2000</v>
      </c>
    </row>
    <row r="34" spans="1:14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3" t="s">
        <v>17</v>
      </c>
      <c r="B35" s="11">
        <f>SUM(B17:B34)</f>
        <v>145282</v>
      </c>
      <c r="C35" s="11">
        <f t="shared" ref="C35:N35" si="23">SUM(C17:C34)</f>
        <v>150000</v>
      </c>
      <c r="D35" s="11">
        <f t="shared" si="23"/>
        <v>151000</v>
      </c>
      <c r="E35" s="11">
        <f t="shared" si="23"/>
        <v>171000</v>
      </c>
      <c r="F35" s="11">
        <f t="shared" si="23"/>
        <v>150000</v>
      </c>
      <c r="G35" s="11">
        <f t="shared" si="23"/>
        <v>150000</v>
      </c>
      <c r="H35" s="11">
        <f t="shared" si="23"/>
        <v>151000</v>
      </c>
      <c r="I35" s="11">
        <f t="shared" si="23"/>
        <v>253000</v>
      </c>
      <c r="J35" s="11">
        <f t="shared" si="23"/>
        <v>159000</v>
      </c>
      <c r="K35" s="11">
        <f t="shared" si="23"/>
        <v>159000</v>
      </c>
      <c r="L35" s="11">
        <f t="shared" si="23"/>
        <v>150000</v>
      </c>
      <c r="M35" s="11">
        <f t="shared" si="23"/>
        <v>149000</v>
      </c>
      <c r="N35" s="11">
        <f t="shared" si="23"/>
        <v>157000</v>
      </c>
    </row>
    <row r="36" spans="1:14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6" thickBo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6" thickBot="1" x14ac:dyDescent="0.25">
      <c r="A38" s="1" t="s">
        <v>21</v>
      </c>
      <c r="B38" s="12">
        <f>+B14-B35</f>
        <v>6703</v>
      </c>
      <c r="C38" s="12">
        <f t="shared" ref="C38" si="24">+C14-C35</f>
        <v>10000</v>
      </c>
      <c r="D38" s="12">
        <f t="shared" ref="D38" si="25">+D14-D35</f>
        <v>4000</v>
      </c>
      <c r="E38" s="12">
        <f t="shared" ref="E38" si="26">+E14-E35</f>
        <v>-1000</v>
      </c>
      <c r="F38" s="12">
        <f t="shared" ref="F38" si="27">+F14-F35</f>
        <v>11000</v>
      </c>
      <c r="G38" s="12">
        <f t="shared" ref="G38" si="28">+G14-G35</f>
        <v>13000</v>
      </c>
      <c r="H38" s="12">
        <f t="shared" ref="H38" si="29">+H14-H35</f>
        <v>14000</v>
      </c>
      <c r="I38" s="12">
        <f t="shared" ref="I38" si="30">+I14-I35</f>
        <v>-89000</v>
      </c>
      <c r="J38" s="12">
        <f t="shared" ref="J38" si="31">+J14-J35</f>
        <v>21000</v>
      </c>
      <c r="K38" s="12">
        <f t="shared" ref="K38" si="32">+K14-K35</f>
        <v>7000</v>
      </c>
      <c r="L38" s="12">
        <f t="shared" ref="L38" si="33">+L14-L35</f>
        <v>15000</v>
      </c>
      <c r="M38" s="12">
        <f t="shared" ref="M38:N38" si="34">+M14-M35</f>
        <v>21000</v>
      </c>
      <c r="N38" s="12">
        <f t="shared" si="34"/>
        <v>15000</v>
      </c>
    </row>
    <row r="39" spans="1:14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">
      <c r="A40" s="2" t="s">
        <v>19</v>
      </c>
      <c r="B40" s="9">
        <v>-50000</v>
      </c>
      <c r="C40" s="9">
        <v>0</v>
      </c>
      <c r="D40" s="9">
        <v>0</v>
      </c>
      <c r="E40" s="9">
        <v>500000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50000</v>
      </c>
    </row>
    <row r="41" spans="1:14" x14ac:dyDescent="0.2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6" thickBot="1" x14ac:dyDescent="0.25">
      <c r="A42" t="s">
        <v>20</v>
      </c>
      <c r="B42" s="15">
        <f>+B7+B38+B40</f>
        <v>30770</v>
      </c>
      <c r="C42" s="15">
        <f t="shared" ref="C42" si="35">+C7+C38+C40</f>
        <v>40770</v>
      </c>
      <c r="D42" s="15">
        <f t="shared" ref="D42" si="36">+D7+D38+D40</f>
        <v>44770</v>
      </c>
      <c r="E42" s="15">
        <f t="shared" ref="E42" si="37">+E7+E38+E40</f>
        <v>543770</v>
      </c>
      <c r="F42" s="15">
        <f t="shared" ref="F42" si="38">+F7+F38+F40</f>
        <v>554770</v>
      </c>
      <c r="G42" s="15">
        <f t="shared" ref="G42" si="39">+G7+G38+G40</f>
        <v>567770</v>
      </c>
      <c r="H42" s="15">
        <f t="shared" ref="H42" si="40">+H7+H38+H40</f>
        <v>581770</v>
      </c>
      <c r="I42" s="15">
        <f t="shared" ref="I42" si="41">+I7+I38+I40</f>
        <v>492770</v>
      </c>
      <c r="J42" s="15">
        <f t="shared" ref="J42" si="42">+J7+J38+J40</f>
        <v>513770</v>
      </c>
      <c r="K42" s="15">
        <f t="shared" ref="K42" si="43">+K7+K38+K40</f>
        <v>520770</v>
      </c>
      <c r="L42" s="15">
        <f t="shared" ref="L42" si="44">+L7+L38+L40</f>
        <v>535770</v>
      </c>
      <c r="M42" s="15">
        <f t="shared" ref="M42:N42" si="45">+M7+M38+M40</f>
        <v>556770</v>
      </c>
      <c r="N42" s="15">
        <f t="shared" si="45"/>
        <v>621770</v>
      </c>
    </row>
    <row r="43" spans="1:14" ht="16" thickTop="1" x14ac:dyDescent="0.2"/>
  </sheetData>
  <conditionalFormatting sqref="B42 M42:N42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B7 M7:N7">
    <cfRule type="cellIs" dxfId="63" priority="63" operator="lessThan">
      <formula>0</formula>
    </cfRule>
    <cfRule type="cellIs" dxfId="62" priority="64" operator="greaterThan">
      <formula>1</formula>
    </cfRule>
  </conditionalFormatting>
  <conditionalFormatting sqref="B38 M38:N38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L42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L7">
    <cfRule type="cellIs" dxfId="57" priority="57" operator="lessThan">
      <formula>0</formula>
    </cfRule>
    <cfRule type="cellIs" dxfId="56" priority="58" operator="greaterThan">
      <formula>1</formula>
    </cfRule>
  </conditionalFormatting>
  <conditionalFormatting sqref="L38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K42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K7">
    <cfRule type="cellIs" dxfId="51" priority="51" operator="lessThan">
      <formula>0</formula>
    </cfRule>
    <cfRule type="cellIs" dxfId="50" priority="52" operator="greaterThan">
      <formula>1</formula>
    </cfRule>
  </conditionalFormatting>
  <conditionalFormatting sqref="K38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J42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J7">
    <cfRule type="cellIs" dxfId="45" priority="45" operator="lessThan">
      <formula>0</formula>
    </cfRule>
    <cfRule type="cellIs" dxfId="44" priority="46" operator="greaterThan">
      <formula>1</formula>
    </cfRule>
  </conditionalFormatting>
  <conditionalFormatting sqref="J38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I42">
    <cfRule type="cellIs" dxfId="41" priority="41" operator="lessThan">
      <formula>0</formula>
    </cfRule>
    <cfRule type="cellIs" dxfId="40" priority="42" operator="greaterThan">
      <formula>0</formula>
    </cfRule>
  </conditionalFormatting>
  <conditionalFormatting sqref="I7">
    <cfRule type="cellIs" dxfId="39" priority="39" operator="lessThan">
      <formula>0</formula>
    </cfRule>
    <cfRule type="cellIs" dxfId="38" priority="40" operator="greaterThan">
      <formula>1</formula>
    </cfRule>
  </conditionalFormatting>
  <conditionalFormatting sqref="I38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2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H7">
    <cfRule type="cellIs" dxfId="33" priority="33" operator="lessThan">
      <formula>0</formula>
    </cfRule>
    <cfRule type="cellIs" dxfId="32" priority="34" operator="greaterThan">
      <formula>1</formula>
    </cfRule>
  </conditionalFormatting>
  <conditionalFormatting sqref="H38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G4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G7">
    <cfRule type="cellIs" dxfId="27" priority="27" operator="lessThan">
      <formula>0</formula>
    </cfRule>
    <cfRule type="cellIs" dxfId="26" priority="28" operator="greaterThan">
      <formula>1</formula>
    </cfRule>
  </conditionalFormatting>
  <conditionalFormatting sqref="G38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F42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F7">
    <cfRule type="cellIs" dxfId="21" priority="21" operator="lessThan">
      <formula>0</formula>
    </cfRule>
    <cfRule type="cellIs" dxfId="20" priority="22" operator="greaterThan">
      <formula>1</formula>
    </cfRule>
  </conditionalFormatting>
  <conditionalFormatting sqref="F38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E42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E7">
    <cfRule type="cellIs" dxfId="15" priority="15" operator="lessThan">
      <formula>0</formula>
    </cfRule>
    <cfRule type="cellIs" dxfId="14" priority="16" operator="greaterThan">
      <formula>1</formula>
    </cfRule>
  </conditionalFormatting>
  <conditionalFormatting sqref="E3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D4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7">
    <cfRule type="cellIs" dxfId="9" priority="9" operator="lessThan">
      <formula>0</formula>
    </cfRule>
    <cfRule type="cellIs" dxfId="8" priority="10" operator="greaterThan">
      <formula>1</formula>
    </cfRule>
  </conditionalFormatting>
  <conditionalFormatting sqref="D3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C4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C7">
    <cfRule type="cellIs" dxfId="3" priority="3" operator="lessThan">
      <formula>0</formula>
    </cfRule>
    <cfRule type="cellIs" dxfId="2" priority="4" operator="greaterThan">
      <formula>1</formula>
    </cfRule>
  </conditionalFormatting>
  <conditionalFormatting sqref="C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CAF3-D985-E448-9432-DADD3E39B19F}">
  <dimension ref="A2:A22"/>
  <sheetViews>
    <sheetView workbookViewId="0">
      <selection activeCell="A26" sqref="A26"/>
    </sheetView>
  </sheetViews>
  <sheetFormatPr baseColWidth="10" defaultRowHeight="15" x14ac:dyDescent="0.2"/>
  <cols>
    <col min="1" max="1" width="45.6640625" customWidth="1"/>
  </cols>
  <sheetData>
    <row r="2" spans="1:1" x14ac:dyDescent="0.2">
      <c r="A2" s="1" t="s">
        <v>37</v>
      </c>
    </row>
    <row r="3" spans="1:1" x14ac:dyDescent="0.2">
      <c r="A3" t="s">
        <v>26</v>
      </c>
    </row>
    <row r="4" spans="1:1" x14ac:dyDescent="0.2">
      <c r="A4" t="s">
        <v>27</v>
      </c>
    </row>
    <row r="6" spans="1:1" x14ac:dyDescent="0.2">
      <c r="A6" s="1" t="s">
        <v>28</v>
      </c>
    </row>
    <row r="7" spans="1:1" ht="32" x14ac:dyDescent="0.2">
      <c r="A7" s="16" t="s">
        <v>30</v>
      </c>
    </row>
    <row r="8" spans="1:1" x14ac:dyDescent="0.2">
      <c r="A8" t="s">
        <v>36</v>
      </c>
    </row>
    <row r="10" spans="1:1" x14ac:dyDescent="0.2">
      <c r="A10" s="1" t="s">
        <v>29</v>
      </c>
    </row>
    <row r="11" spans="1:1" ht="48" x14ac:dyDescent="0.2">
      <c r="A11" s="16" t="s">
        <v>31</v>
      </c>
    </row>
    <row r="12" spans="1:1" x14ac:dyDescent="0.2">
      <c r="A12" t="s">
        <v>35</v>
      </c>
    </row>
    <row r="14" spans="1:1" x14ac:dyDescent="0.2">
      <c r="A14" s="1" t="s">
        <v>32</v>
      </c>
    </row>
    <row r="15" spans="1:1" ht="32" x14ac:dyDescent="0.2">
      <c r="A15" s="16" t="s">
        <v>33</v>
      </c>
    </row>
    <row r="17" spans="1:1" x14ac:dyDescent="0.2">
      <c r="A17" s="1" t="s">
        <v>38</v>
      </c>
    </row>
    <row r="18" spans="1:1" ht="48" x14ac:dyDescent="0.2">
      <c r="A18" s="16" t="s">
        <v>34</v>
      </c>
    </row>
    <row r="22" spans="1:1" ht="48" x14ac:dyDescent="0.2">
      <c r="A22" s="16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D1FA841591F48BD59884061C9F8FF" ma:contentTypeVersion="15" ma:contentTypeDescription="Create a new document." ma:contentTypeScope="" ma:versionID="232c9dea7bf54582137c0ce0fbf1f156">
  <xsd:schema xmlns:xsd="http://www.w3.org/2001/XMLSchema" xmlns:xs="http://www.w3.org/2001/XMLSchema" xmlns:p="http://schemas.microsoft.com/office/2006/metadata/properties" xmlns:ns2="75d74e86-3afb-4030-b04b-fef0838f80d8" xmlns:ns3="7f68ddd4-1586-46f7-930c-400d80253966" targetNamespace="http://schemas.microsoft.com/office/2006/metadata/properties" ma:root="true" ma:fieldsID="0c9232576232324f0913853a8ba6cb63" ns2:_="" ns3:_="">
    <xsd:import namespace="75d74e86-3afb-4030-b04b-fef0838f80d8"/>
    <xsd:import namespace="7f68ddd4-1586-46f7-930c-400d802539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74e86-3afb-4030-b04b-fef0838f8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dd3a9b-14c6-4fa7-a2ee-2ab34b6a27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ddd4-1586-46f7-930c-400d8025396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e7a59ea-bf55-4d68-8ecd-9271d15e22b1}" ma:internalName="TaxCatchAll" ma:showField="CatchAllData" ma:web="7f68ddd4-1586-46f7-930c-400d802539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68ddd4-1586-46f7-930c-400d80253966" xsi:nil="true"/>
    <lcf76f155ced4ddcb4097134ff3c332f xmlns="75d74e86-3afb-4030-b04b-fef0838f80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FF27E7-20C9-46E5-8DBC-6E176811F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74e86-3afb-4030-b04b-fef0838f80d8"/>
    <ds:schemaRef ds:uri="7f68ddd4-1586-46f7-930c-400d802539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61FC22-47FF-4DDF-9700-326A7155AF8A}">
  <ds:schemaRefs>
    <ds:schemaRef ds:uri="75d74e86-3afb-4030-b04b-fef0838f80d8"/>
    <ds:schemaRef ds:uri="7f68ddd4-1586-46f7-930c-400d80253966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63DCC67-3095-4D32-8E6D-7E60A0520A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Rolling 13 Week Cash Forecast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Roark</dc:creator>
  <cp:lastModifiedBy>Thomas McMillan</cp:lastModifiedBy>
  <dcterms:created xsi:type="dcterms:W3CDTF">2022-08-15T12:13:19Z</dcterms:created>
  <dcterms:modified xsi:type="dcterms:W3CDTF">2022-08-15T23:59:18Z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0x010100F95D1FA841591F48BD59884061C9F8FF</vt:lpwstr>
  </property>
  <property fmtid="{D5CDD505-2E9C-101B-9397-08002B2CF9AE}" pid="3" name="MediaServiceImageTags">
    <vt:lpwstr/>
  </property>
</Properties>
</file>